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codeName="ThisWorkbook"/>
  <mc:AlternateContent xmlns:mc="http://schemas.openxmlformats.org/markup-compatibility/2006">
    <mc:Choice Requires="x15">
      <x15ac:absPath xmlns:x15ac="http://schemas.microsoft.com/office/spreadsheetml/2010/11/ac" url="D:\Aéro-club\Pesée\"/>
    </mc:Choice>
  </mc:AlternateContent>
  <bookViews>
    <workbookView xWindow="2595" yWindow="60" windowWidth="15180" windowHeight="9345"/>
  </bookViews>
  <sheets>
    <sheet name="F-GRRO" sheetId="2" r:id="rId1"/>
    <sheet name="Feuil1" sheetId="3" r:id="rId2"/>
  </sheets>
  <definedNames>
    <definedName name="Conso_ex">#REF!</definedName>
    <definedName name="Fb_ex">#REF!</definedName>
    <definedName name="Vpex">#REF!</definedName>
  </definedNames>
  <calcPr calcId="162913"/>
</workbook>
</file>

<file path=xl/calcChain.xml><?xml version="1.0" encoding="utf-8"?>
<calcChain xmlns="http://schemas.openxmlformats.org/spreadsheetml/2006/main">
  <c r="B15" i="2" l="1"/>
  <c r="C12" i="2" l="1"/>
  <c r="E12" i="2" s="1"/>
  <c r="E8" i="2"/>
  <c r="E9" i="2"/>
  <c r="E10" i="2"/>
  <c r="E11" i="2"/>
  <c r="C14" i="2" l="1"/>
  <c r="E14" i="2"/>
  <c r="B8" i="3" l="1"/>
  <c r="C8" i="3"/>
  <c r="C7" i="3"/>
  <c r="D14" i="2"/>
  <c r="B7" i="3" s="1"/>
</calcChain>
</file>

<file path=xl/sharedStrings.xml><?xml version="1.0" encoding="utf-8"?>
<sst xmlns="http://schemas.openxmlformats.org/spreadsheetml/2006/main" count="27" uniqueCount="22">
  <si>
    <t>Litres</t>
  </si>
  <si>
    <t>Masse (kg)</t>
  </si>
  <si>
    <t>Bras de levier</t>
  </si>
  <si>
    <t>Avion vide</t>
  </si>
  <si>
    <t>CDB</t>
  </si>
  <si>
    <t>Passager 1</t>
  </si>
  <si>
    <t>Bagages</t>
  </si>
  <si>
    <t>Total</t>
  </si>
  <si>
    <t xml:space="preserve">Masse </t>
  </si>
  <si>
    <t>Graphe</t>
  </si>
  <si>
    <t>Calcul avec carburant</t>
  </si>
  <si>
    <t>Essence (0,72)</t>
  </si>
  <si>
    <t>Calcul sans carburant</t>
  </si>
  <si>
    <t>Centrage  %</t>
  </si>
  <si>
    <t>Plage centrage  %</t>
  </si>
  <si>
    <t>Moment          (m x kg)</t>
  </si>
  <si>
    <t>20%   à   26,3%</t>
  </si>
  <si>
    <t>Pesée du</t>
  </si>
  <si>
    <t>Valble jusqu'au</t>
  </si>
  <si>
    <t>Génération de l'abaque PN</t>
  </si>
  <si>
    <t>de 0,220 à 0,280</t>
  </si>
  <si>
    <r>
      <t xml:space="preserve">CENTRAGE APM 20 F-GRRO
</t>
    </r>
    <r>
      <rPr>
        <b/>
        <sz val="14"/>
        <rFont val="Arial"/>
        <family val="2"/>
      </rPr>
      <t>Masse maxi: 655 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</si>
</sst>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0"/>
    <numFmt numFmtId="165" formatCode="0.000"/>
    <numFmt numFmtId="166" formatCode="0.0"/>
    <numFmt numFmtId="167" formatCode="#,##0.0"/>
    <numFmt numFmtId="168" formatCode="??0.0"/>
    <numFmt numFmtId="169" formatCode="???0.0"/>
    <numFmt numFmtId="170" formatCode="??0.00"/>
  </numFmts>
  <fonts count="14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sz val="14"/>
      <name val="Arial"/>
      <family val="2"/>
    </font>
    <font>
      <b/>
      <sz val="14"/>
      <color indexed="18"/>
      <name val="Times New Roman"/>
      <family val="1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ill="1"/>
    <xf numFmtId="1" fontId="0" fillId="0" borderId="0" xfId="0" applyNumberFormat="1" applyFill="1"/>
    <xf numFmtId="165" fontId="0" fillId="0" borderId="0" xfId="0" applyNumberFormat="1" applyFill="1"/>
    <xf numFmtId="0" fontId="0" fillId="0" borderId="0" xfId="0" applyFill="1" applyBorder="1"/>
    <xf numFmtId="0" fontId="6" fillId="0" borderId="0" xfId="0" applyFont="1" applyFill="1" applyBorder="1"/>
    <xf numFmtId="167" fontId="5" fillId="0" borderId="0" xfId="0" applyNumberFormat="1" applyFont="1" applyFill="1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Fill="1" applyBorder="1" applyAlignment="1" applyProtection="1">
      <alignment horizontal="center"/>
      <protection hidden="1"/>
    </xf>
    <xf numFmtId="164" fontId="0" fillId="0" borderId="0" xfId="0" applyNumberFormat="1" applyFill="1" applyBorder="1" applyAlignment="1" applyProtection="1">
      <alignment horizontal="center"/>
      <protection hidden="1"/>
    </xf>
    <xf numFmtId="166" fontId="0" fillId="0" borderId="0" xfId="0" applyNumberForma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2" fontId="0" fillId="0" borderId="0" xfId="0" applyNumberFormat="1" applyFill="1" applyAlignment="1" applyProtection="1">
      <alignment horizontal="center"/>
      <protection hidden="1"/>
    </xf>
    <xf numFmtId="165" fontId="0" fillId="0" borderId="0" xfId="0" applyNumberFormat="1" applyFill="1" applyAlignment="1" applyProtection="1">
      <alignment horizontal="center"/>
      <protection hidden="1"/>
    </xf>
    <xf numFmtId="2" fontId="0" fillId="0" borderId="0" xfId="0" applyNumberFormat="1" applyFill="1" applyBorder="1" applyAlignment="1" applyProtection="1">
      <alignment horizontal="center"/>
      <protection hidden="1"/>
    </xf>
    <xf numFmtId="165" fontId="0" fillId="0" borderId="0" xfId="0" applyNumberFormat="1" applyFill="1" applyBorder="1" applyAlignment="1" applyProtection="1">
      <alignment horizontal="center"/>
      <protection hidden="1"/>
    </xf>
    <xf numFmtId="164" fontId="7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Alignment="1">
      <alignment horizontal="center"/>
    </xf>
    <xf numFmtId="168" fontId="0" fillId="0" borderId="0" xfId="0" applyNumberFormat="1" applyFill="1" applyAlignment="1">
      <alignment horizontal="center"/>
    </xf>
    <xf numFmtId="168" fontId="0" fillId="0" borderId="0" xfId="0" applyNumberFormat="1" applyFill="1" applyAlignment="1" applyProtection="1">
      <alignment horizontal="center"/>
      <protection hidden="1"/>
    </xf>
    <xf numFmtId="169" fontId="0" fillId="0" borderId="0" xfId="0" applyNumberFormat="1" applyFill="1" applyAlignment="1">
      <alignment horizontal="center"/>
    </xf>
    <xf numFmtId="169" fontId="0" fillId="0" borderId="0" xfId="0" applyNumberFormat="1" applyFill="1" applyAlignment="1" applyProtection="1">
      <alignment horizontal="center"/>
      <protection hidden="1"/>
    </xf>
    <xf numFmtId="169" fontId="0" fillId="0" borderId="0" xfId="0" applyNumberFormat="1" applyFill="1" applyBorder="1" applyAlignment="1" applyProtection="1">
      <alignment horizontal="center"/>
      <protection hidden="1"/>
    </xf>
    <xf numFmtId="169" fontId="7" fillId="0" borderId="0" xfId="0" applyNumberFormat="1" applyFont="1" applyFill="1" applyBorder="1" applyAlignment="1" applyProtection="1">
      <alignment horizontal="center"/>
      <protection hidden="1"/>
    </xf>
    <xf numFmtId="169" fontId="4" fillId="0" borderId="0" xfId="0" applyNumberFormat="1" applyFont="1" applyFill="1" applyAlignment="1" applyProtection="1">
      <alignment horizontal="center"/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9" fillId="0" borderId="2" xfId="0" applyFont="1" applyFill="1" applyBorder="1" applyProtection="1">
      <protection hidden="1"/>
    </xf>
    <xf numFmtId="169" fontId="9" fillId="0" borderId="3" xfId="0" applyNumberFormat="1" applyFont="1" applyFill="1" applyBorder="1" applyAlignment="1" applyProtection="1">
      <alignment horizontal="center"/>
      <protection hidden="1"/>
    </xf>
    <xf numFmtId="169" fontId="9" fillId="0" borderId="4" xfId="0" applyNumberFormat="1" applyFont="1" applyFill="1" applyBorder="1" applyAlignment="1" applyProtection="1">
      <alignment horizontal="center"/>
      <protection hidden="1"/>
    </xf>
    <xf numFmtId="165" fontId="9" fillId="0" borderId="3" xfId="0" applyNumberFormat="1" applyFont="1" applyFill="1" applyBorder="1" applyAlignment="1" applyProtection="1">
      <alignment horizontal="center"/>
      <protection hidden="1"/>
    </xf>
    <xf numFmtId="165" fontId="9" fillId="0" borderId="5" xfId="0" applyNumberFormat="1" applyFont="1" applyFill="1" applyBorder="1" applyAlignment="1" applyProtection="1">
      <alignment horizontal="center"/>
      <protection hidden="1"/>
    </xf>
    <xf numFmtId="169" fontId="9" fillId="0" borderId="6" xfId="0" applyNumberFormat="1" applyFont="1" applyFill="1" applyBorder="1" applyAlignment="1" applyProtection="1">
      <alignment horizontal="center"/>
      <protection hidden="1"/>
    </xf>
    <xf numFmtId="169" fontId="9" fillId="2" borderId="7" xfId="0" applyNumberFormat="1" applyFont="1" applyFill="1" applyBorder="1" applyAlignment="1" applyProtection="1">
      <alignment horizontal="center"/>
      <protection locked="0" hidden="1"/>
    </xf>
    <xf numFmtId="165" fontId="9" fillId="0" borderId="8" xfId="0" applyNumberFormat="1" applyFont="1" applyFill="1" applyBorder="1" applyAlignment="1" applyProtection="1">
      <alignment horizontal="center"/>
      <protection hidden="1"/>
    </xf>
    <xf numFmtId="169" fontId="9" fillId="0" borderId="9" xfId="0" applyNumberFormat="1" applyFont="1" applyFill="1" applyBorder="1" applyAlignment="1" applyProtection="1">
      <alignment horizontal="center"/>
      <protection hidden="1"/>
    </xf>
    <xf numFmtId="0" fontId="9" fillId="0" borderId="10" xfId="0" applyFont="1" applyFill="1" applyBorder="1" applyProtection="1">
      <protection hidden="1"/>
    </xf>
    <xf numFmtId="169" fontId="9" fillId="0" borderId="11" xfId="0" applyNumberFormat="1" applyFont="1" applyFill="1" applyBorder="1" applyAlignment="1" applyProtection="1">
      <alignment horizontal="center"/>
      <protection hidden="1"/>
    </xf>
    <xf numFmtId="0" fontId="9" fillId="0" borderId="12" xfId="0" applyFont="1" applyFill="1" applyBorder="1" applyProtection="1">
      <protection hidden="1"/>
    </xf>
    <xf numFmtId="169" fontId="9" fillId="0" borderId="13" xfId="0" applyNumberFormat="1" applyFont="1" applyFill="1" applyBorder="1" applyAlignment="1" applyProtection="1">
      <alignment horizontal="center"/>
      <protection hidden="1"/>
    </xf>
    <xf numFmtId="170" fontId="9" fillId="0" borderId="4" xfId="0" applyNumberFormat="1" applyFont="1" applyFill="1" applyBorder="1" applyAlignment="1" applyProtection="1">
      <alignment horizontal="center"/>
      <protection hidden="1"/>
    </xf>
    <xf numFmtId="169" fontId="9" fillId="0" borderId="14" xfId="0" applyNumberFormat="1" applyFont="1" applyFill="1" applyBorder="1" applyAlignment="1" applyProtection="1">
      <alignment horizontal="center"/>
      <protection hidden="1"/>
    </xf>
    <xf numFmtId="0" fontId="8" fillId="0" borderId="15" xfId="0" applyFont="1" applyFill="1" applyBorder="1" applyProtection="1">
      <protection hidden="1"/>
    </xf>
    <xf numFmtId="169" fontId="8" fillId="0" borderId="16" xfId="0" applyNumberFormat="1" applyFont="1" applyFill="1" applyBorder="1" applyAlignment="1" applyProtection="1">
      <alignment horizontal="center"/>
      <protection hidden="1"/>
    </xf>
    <xf numFmtId="165" fontId="8" fillId="0" borderId="17" xfId="0" applyNumberFormat="1" applyFont="1" applyFill="1" applyBorder="1" applyAlignment="1" applyProtection="1">
      <alignment horizontal="center"/>
      <protection hidden="1"/>
    </xf>
    <xf numFmtId="169" fontId="8" fillId="0" borderId="18" xfId="0" applyNumberFormat="1" applyFont="1" applyFill="1" applyBorder="1" applyAlignment="1" applyProtection="1">
      <alignment horizontal="center"/>
      <protection hidden="1"/>
    </xf>
    <xf numFmtId="0" fontId="6" fillId="0" borderId="7" xfId="0" applyFont="1" applyFill="1" applyBorder="1" applyProtection="1">
      <protection hidden="1"/>
    </xf>
    <xf numFmtId="0" fontId="10" fillId="0" borderId="19" xfId="0" applyFont="1" applyFill="1" applyBorder="1" applyAlignment="1" applyProtection="1">
      <alignment horizontal="center" vertical="center" wrapText="1"/>
      <protection hidden="1"/>
    </xf>
    <xf numFmtId="169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170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169" fontId="10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/>
    <xf numFmtId="15" fontId="0" fillId="0" borderId="20" xfId="0" applyNumberFormat="1" applyFill="1" applyBorder="1" applyAlignment="1">
      <alignment horizontal="center"/>
    </xf>
    <xf numFmtId="0" fontId="11" fillId="0" borderId="21" xfId="0" applyFont="1" applyFill="1" applyBorder="1"/>
    <xf numFmtId="15" fontId="0" fillId="0" borderId="22" xfId="0" applyNumberFormat="1" applyFill="1" applyBorder="1" applyAlignment="1">
      <alignment horizontal="center"/>
    </xf>
    <xf numFmtId="0" fontId="4" fillId="3" borderId="7" xfId="0" applyFont="1" applyFill="1" applyBorder="1" applyAlignment="1" applyProtection="1">
      <alignment horizontal="center"/>
      <protection hidden="1"/>
    </xf>
    <xf numFmtId="2" fontId="12" fillId="0" borderId="7" xfId="0" applyNumberFormat="1" applyFont="1" applyFill="1" applyBorder="1" applyAlignment="1" applyProtection="1">
      <alignment horizontal="center"/>
      <protection hidden="1"/>
    </xf>
    <xf numFmtId="0" fontId="13" fillId="0" borderId="0" xfId="0" applyFont="1" applyFill="1"/>
    <xf numFmtId="0" fontId="3" fillId="0" borderId="23" xfId="0" applyFont="1" applyFill="1" applyBorder="1" applyAlignment="1" applyProtection="1">
      <alignment horizontal="center" wrapText="1"/>
      <protection hidden="1"/>
    </xf>
    <xf numFmtId="0" fontId="3" fillId="0" borderId="24" xfId="0" applyFont="1" applyFill="1" applyBorder="1" applyAlignment="1" applyProtection="1">
      <alignment horizontal="center"/>
      <protection hidden="1"/>
    </xf>
    <xf numFmtId="0" fontId="3" fillId="0" borderId="25" xfId="0" applyFont="1" applyFill="1" applyBorder="1" applyAlignment="1" applyProtection="1">
      <alignment horizontal="center"/>
      <protection hidden="1"/>
    </xf>
    <xf numFmtId="0" fontId="3" fillId="0" borderId="26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27" xfId="0" applyFont="1" applyFill="1" applyBorder="1" applyAlignment="1" applyProtection="1">
      <alignment horizontal="center"/>
      <protection hidden="1"/>
    </xf>
    <xf numFmtId="0" fontId="3" fillId="0" borderId="28" xfId="0" applyFont="1" applyFill="1" applyBorder="1" applyAlignment="1" applyProtection="1">
      <alignment horizontal="center"/>
      <protection hidden="1"/>
    </xf>
    <xf numFmtId="0" fontId="3" fillId="0" borderId="29" xfId="0" applyFont="1" applyFill="1" applyBorder="1" applyAlignment="1" applyProtection="1">
      <alignment horizontal="center"/>
      <protection hidden="1"/>
    </xf>
    <xf numFmtId="0" fontId="3" fillId="0" borderId="30" xfId="0" applyFont="1" applyFill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4681631725811"/>
          <c:y val="1.511334498173319E-2"/>
          <c:w val="0.86046572696116386"/>
          <c:h val="0.83460767187418461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solidFill>
                <a:srgbClr val="333399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3366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Feuil1!$B$3:$B$6</c:f>
              <c:numCache>
                <c:formatCode>0.000</c:formatCode>
                <c:ptCount val="4"/>
                <c:pt idx="0">
                  <c:v>0.2</c:v>
                </c:pt>
                <c:pt idx="1">
                  <c:v>0.2</c:v>
                </c:pt>
                <c:pt idx="2">
                  <c:v>0.26500000000000001</c:v>
                </c:pt>
                <c:pt idx="3">
                  <c:v>0.26500000000000001</c:v>
                </c:pt>
              </c:numCache>
            </c:numRef>
          </c:xVal>
          <c:yVal>
            <c:numRef>
              <c:f>Feuil1!$C$3:$C$6</c:f>
              <c:numCache>
                <c:formatCode>???0.0</c:formatCode>
                <c:ptCount val="4"/>
                <c:pt idx="0">
                  <c:v>410</c:v>
                </c:pt>
                <c:pt idx="1">
                  <c:v>655</c:v>
                </c:pt>
                <c:pt idx="2">
                  <c:v>655</c:v>
                </c:pt>
                <c:pt idx="3">
                  <c:v>410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4F-42FA-B9E8-84F499E2F8C8}"/>
            </c:ext>
          </c:extLst>
        </c:ser>
        <c:ser>
          <c:idx val="2"/>
          <c:order val="1"/>
          <c:spPr>
            <a:ln w="3175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Feuil1!$B$7:$B$8</c:f>
              <c:numCache>
                <c:formatCode>#\ ##0.000</c:formatCode>
                <c:ptCount val="2"/>
                <c:pt idx="0">
                  <c:v>0.23655653042094787</c:v>
                </c:pt>
                <c:pt idx="1">
                  <c:v>0.22839380732431533</c:v>
                </c:pt>
              </c:numCache>
            </c:numRef>
          </c:xVal>
          <c:yVal>
            <c:numRef>
              <c:f>Feuil1!$C$7:$C$8</c:f>
              <c:numCache>
                <c:formatCode>???0.0</c:formatCode>
                <c:ptCount val="2"/>
                <c:pt idx="0">
                  <c:v>655.16000000000008</c:v>
                </c:pt>
                <c:pt idx="1">
                  <c:v>606.20000000000005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24F-42FA-B9E8-84F499E2F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0912824"/>
        <c:axId val="370913216"/>
      </c:scatterChart>
      <c:valAx>
        <c:axId val="370912824"/>
        <c:scaling>
          <c:orientation val="minMax"/>
          <c:max val="0.27"/>
          <c:min val="0.1950000000000000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Bras de levier</a:t>
                </a:r>
              </a:p>
            </c:rich>
          </c:tx>
          <c:layout>
            <c:manualLayout>
              <c:xMode val="edge"/>
              <c:yMode val="edge"/>
              <c:x val="0.47238391285917969"/>
              <c:y val="0.93638931327613895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70913216"/>
        <c:crossesAt val="410"/>
        <c:crossBetween val="midCat"/>
        <c:majorUnit val="0.01"/>
        <c:minorUnit val="5.0000000000000001E-3"/>
      </c:valAx>
      <c:valAx>
        <c:axId val="370913216"/>
        <c:scaling>
          <c:orientation val="minMax"/>
          <c:max val="660"/>
          <c:min val="4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Masse (kg)</a:t>
                </a:r>
              </a:p>
            </c:rich>
          </c:tx>
          <c:layout>
            <c:manualLayout>
              <c:xMode val="edge"/>
              <c:yMode val="edge"/>
              <c:x val="2.906988991792013E-2"/>
              <c:y val="0.3715021349943197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70912824"/>
        <c:crossesAt val="0.19"/>
        <c:crossBetween val="midCat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16</xdr:row>
      <xdr:rowOff>85725</xdr:rowOff>
    </xdr:from>
    <xdr:to>
      <xdr:col>4</xdr:col>
      <xdr:colOff>1019175</xdr:colOff>
      <xdr:row>46</xdr:row>
      <xdr:rowOff>47625</xdr:rowOff>
    </xdr:to>
    <xdr:graphicFrame macro="">
      <xdr:nvGraphicFramePr>
        <xdr:cNvPr id="3109" name="Chart 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L51"/>
  <sheetViews>
    <sheetView showGridLines="0" tabSelected="1" zoomScale="75" zoomScaleNormal="75" workbookViewId="0">
      <selection activeCell="C5" sqref="C5"/>
    </sheetView>
  </sheetViews>
  <sheetFormatPr baseColWidth="10" defaultRowHeight="14.1" customHeight="1" x14ac:dyDescent="0.2"/>
  <cols>
    <col min="1" max="1" width="23.5703125" style="1" customWidth="1"/>
    <col min="2" max="2" width="16.42578125" style="21" customWidth="1"/>
    <col min="3" max="3" width="16.42578125" style="24" customWidth="1"/>
    <col min="4" max="4" width="16.42578125" style="22" customWidth="1"/>
    <col min="5" max="5" width="16.42578125" style="24" customWidth="1"/>
    <col min="6" max="6" width="23.28515625" style="1" customWidth="1"/>
    <col min="7" max="7" width="21.5703125" style="1" customWidth="1"/>
    <col min="8" max="8" width="11.42578125" style="1"/>
    <col min="9" max="9" width="11.42578125" style="2"/>
    <col min="10" max="10" width="3.5703125" style="1" customWidth="1"/>
    <col min="11" max="11" width="11.42578125" style="1" hidden="1" customWidth="1"/>
    <col min="12" max="12" width="7" style="1" hidden="1" customWidth="1"/>
    <col min="13" max="16384" width="11.42578125" style="1"/>
  </cols>
  <sheetData>
    <row r="1" spans="1:12" ht="14.1" customHeight="1" thickBot="1" x14ac:dyDescent="0.25">
      <c r="A1" s="14"/>
      <c r="B1" s="15"/>
      <c r="C1" s="25"/>
      <c r="D1" s="23"/>
      <c r="E1" s="25"/>
    </row>
    <row r="2" spans="1:12" ht="14.1" customHeight="1" x14ac:dyDescent="0.2">
      <c r="A2" s="61" t="s">
        <v>21</v>
      </c>
      <c r="B2" s="62"/>
      <c r="C2" s="62"/>
      <c r="D2" s="62"/>
      <c r="E2" s="63"/>
    </row>
    <row r="3" spans="1:12" ht="14.1" customHeight="1" x14ac:dyDescent="0.2">
      <c r="A3" s="64"/>
      <c r="B3" s="65"/>
      <c r="C3" s="65"/>
      <c r="D3" s="65"/>
      <c r="E3" s="66"/>
      <c r="I3" s="1"/>
    </row>
    <row r="4" spans="1:12" ht="14.1" customHeight="1" thickBot="1" x14ac:dyDescent="0.25">
      <c r="A4" s="67"/>
      <c r="B4" s="68"/>
      <c r="C4" s="68"/>
      <c r="D4" s="68"/>
      <c r="E4" s="69"/>
      <c r="I4" s="1"/>
    </row>
    <row r="5" spans="1:12" ht="14.1" customHeight="1" x14ac:dyDescent="0.2">
      <c r="A5" s="14"/>
      <c r="B5" s="15"/>
      <c r="C5" s="25"/>
      <c r="D5" s="23"/>
      <c r="E5" s="25"/>
      <c r="I5" s="1"/>
      <c r="J5" s="3"/>
      <c r="K5" s="3"/>
    </row>
    <row r="6" spans="1:12" ht="13.5" customHeight="1" thickBot="1" x14ac:dyDescent="0.25">
      <c r="A6" s="14"/>
      <c r="B6" s="15"/>
      <c r="C6" s="25"/>
      <c r="D6" s="23"/>
      <c r="E6" s="25"/>
      <c r="I6" s="1"/>
    </row>
    <row r="7" spans="1:12" ht="36" customHeight="1" x14ac:dyDescent="0.3">
      <c r="A7" s="29"/>
      <c r="B7" s="50" t="s">
        <v>0</v>
      </c>
      <c r="C7" s="51" t="s">
        <v>1</v>
      </c>
      <c r="D7" s="52" t="s">
        <v>2</v>
      </c>
      <c r="E7" s="53" t="s">
        <v>15</v>
      </c>
      <c r="I7" s="1"/>
    </row>
    <row r="8" spans="1:12" ht="18" customHeight="1" thickBot="1" x14ac:dyDescent="0.35">
      <c r="A8" s="30" t="s">
        <v>3</v>
      </c>
      <c r="B8" s="31"/>
      <c r="C8" s="32">
        <v>428.2</v>
      </c>
      <c r="D8" s="33">
        <v>0.20143</v>
      </c>
      <c r="E8" s="34">
        <f>D8*C8</f>
        <v>86.252325999999996</v>
      </c>
      <c r="I8" s="1"/>
    </row>
    <row r="9" spans="1:12" ht="18" customHeight="1" thickBot="1" x14ac:dyDescent="0.35">
      <c r="A9" s="30" t="s">
        <v>4</v>
      </c>
      <c r="B9" s="35"/>
      <c r="C9" s="36">
        <v>84</v>
      </c>
      <c r="D9" s="37">
        <v>0.25</v>
      </c>
      <c r="E9" s="34">
        <f>D9*C9</f>
        <v>21</v>
      </c>
      <c r="F9" s="60" t="s">
        <v>20</v>
      </c>
      <c r="I9" s="1"/>
    </row>
    <row r="10" spans="1:12" ht="18" customHeight="1" thickBot="1" x14ac:dyDescent="0.35">
      <c r="A10" s="30" t="s">
        <v>5</v>
      </c>
      <c r="B10" s="35"/>
      <c r="C10" s="36">
        <v>84</v>
      </c>
      <c r="D10" s="37">
        <v>0.25</v>
      </c>
      <c r="E10" s="34">
        <f>D10*C10</f>
        <v>21</v>
      </c>
      <c r="F10" s="60" t="s">
        <v>20</v>
      </c>
      <c r="I10" s="1"/>
    </row>
    <row r="11" spans="1:12" ht="18" customHeight="1" thickBot="1" x14ac:dyDescent="0.35">
      <c r="A11" s="30" t="s">
        <v>6</v>
      </c>
      <c r="B11" s="38"/>
      <c r="C11" s="36">
        <v>10</v>
      </c>
      <c r="D11" s="37">
        <v>1.02</v>
      </c>
      <c r="E11" s="34">
        <f>D11*C11</f>
        <v>10.199999999999999</v>
      </c>
      <c r="F11" s="60"/>
    </row>
    <row r="12" spans="1:12" ht="18" customHeight="1" thickBot="1" x14ac:dyDescent="0.35">
      <c r="A12" s="39" t="s">
        <v>11</v>
      </c>
      <c r="B12" s="36">
        <v>68</v>
      </c>
      <c r="C12" s="40">
        <f>0.72*B12</f>
        <v>48.96</v>
      </c>
      <c r="D12" s="37">
        <v>0.67</v>
      </c>
      <c r="E12" s="34">
        <f>D12*C12</f>
        <v>32.803200000000004</v>
      </c>
      <c r="F12" s="60"/>
    </row>
    <row r="13" spans="1:12" ht="18" customHeight="1" thickBot="1" x14ac:dyDescent="0.35">
      <c r="A13" s="41"/>
      <c r="B13" s="42"/>
      <c r="C13" s="32"/>
      <c r="D13" s="43"/>
      <c r="E13" s="44"/>
    </row>
    <row r="14" spans="1:12" ht="18" customHeight="1" thickBot="1" x14ac:dyDescent="0.35">
      <c r="A14" s="45" t="s">
        <v>7</v>
      </c>
      <c r="B14" s="46"/>
      <c r="C14" s="46">
        <f>C8+C9+C10+C11+C12</f>
        <v>655.16000000000008</v>
      </c>
      <c r="D14" s="47">
        <f>E14/C14</f>
        <v>0.2613949661151474</v>
      </c>
      <c r="E14" s="48">
        <f>SUM(E8:E12)</f>
        <v>171.25552599999997</v>
      </c>
      <c r="K14" s="5"/>
      <c r="L14" s="6"/>
    </row>
    <row r="15" spans="1:12" ht="20.25" customHeight="1" thickBot="1" x14ac:dyDescent="0.35">
      <c r="A15" s="49" t="s">
        <v>13</v>
      </c>
      <c r="B15" s="59">
        <f>(D14*100)/1.105</f>
        <v>23.655653042094787</v>
      </c>
      <c r="C15" s="28"/>
      <c r="D15" s="23"/>
      <c r="E15" s="25"/>
      <c r="K15" s="5"/>
      <c r="L15" s="4"/>
    </row>
    <row r="16" spans="1:12" ht="20.25" customHeight="1" thickBot="1" x14ac:dyDescent="0.35">
      <c r="A16" s="49" t="s">
        <v>14</v>
      </c>
      <c r="B16" s="58" t="s">
        <v>16</v>
      </c>
      <c r="C16" s="28"/>
      <c r="D16" s="23"/>
      <c r="E16" s="25"/>
    </row>
    <row r="17" spans="1:5" ht="14.1" customHeight="1" x14ac:dyDescent="0.2">
      <c r="A17" s="14"/>
      <c r="B17" s="15"/>
      <c r="C17" s="25"/>
      <c r="D17" s="23"/>
      <c r="E17" s="25"/>
    </row>
    <row r="18" spans="1:5" ht="14.1" customHeight="1" x14ac:dyDescent="0.2">
      <c r="A18" s="14"/>
      <c r="B18" s="15"/>
      <c r="C18" s="25"/>
      <c r="D18" s="23"/>
      <c r="E18" s="25"/>
    </row>
    <row r="19" spans="1:5" ht="14.1" customHeight="1" x14ac:dyDescent="0.2">
      <c r="A19" s="14"/>
      <c r="B19" s="15"/>
      <c r="C19" s="25"/>
      <c r="D19" s="23"/>
      <c r="E19" s="25"/>
    </row>
    <row r="20" spans="1:5" ht="14.1" customHeight="1" x14ac:dyDescent="0.2">
      <c r="A20" s="14"/>
      <c r="B20" s="15"/>
      <c r="C20" s="25"/>
      <c r="D20" s="23"/>
      <c r="E20" s="25"/>
    </row>
    <row r="21" spans="1:5" ht="14.1" customHeight="1" x14ac:dyDescent="0.2">
      <c r="A21" s="14"/>
      <c r="B21" s="15"/>
      <c r="C21" s="25"/>
      <c r="D21" s="23"/>
      <c r="E21" s="25"/>
    </row>
    <row r="22" spans="1:5" ht="14.1" customHeight="1" x14ac:dyDescent="0.2">
      <c r="A22" s="14"/>
      <c r="B22" s="15"/>
      <c r="C22" s="25"/>
      <c r="D22" s="23"/>
      <c r="E22" s="25"/>
    </row>
    <row r="23" spans="1:5" ht="14.1" customHeight="1" x14ac:dyDescent="0.2">
      <c r="A23" s="14"/>
      <c r="B23" s="15"/>
      <c r="C23" s="25"/>
      <c r="D23" s="23"/>
      <c r="E23" s="25"/>
    </row>
    <row r="24" spans="1:5" ht="14.1" customHeight="1" x14ac:dyDescent="0.2">
      <c r="A24" s="14"/>
      <c r="B24" s="15"/>
      <c r="C24" s="25"/>
      <c r="D24" s="23"/>
      <c r="E24" s="25"/>
    </row>
    <row r="25" spans="1:5" ht="14.1" customHeight="1" x14ac:dyDescent="0.2">
      <c r="A25" s="14"/>
      <c r="B25" s="15"/>
      <c r="C25" s="25"/>
      <c r="D25" s="23"/>
      <c r="E25" s="25"/>
    </row>
    <row r="26" spans="1:5" ht="14.1" customHeight="1" x14ac:dyDescent="0.2">
      <c r="A26" s="14"/>
      <c r="B26" s="15"/>
      <c r="C26" s="25"/>
      <c r="D26" s="23"/>
      <c r="E26" s="25"/>
    </row>
    <row r="27" spans="1:5" ht="14.1" customHeight="1" x14ac:dyDescent="0.2">
      <c r="A27" s="14"/>
      <c r="B27" s="15"/>
      <c r="C27" s="25"/>
      <c r="D27" s="23"/>
      <c r="E27" s="25"/>
    </row>
    <row r="28" spans="1:5" ht="14.1" customHeight="1" x14ac:dyDescent="0.2">
      <c r="A28" s="14"/>
      <c r="B28" s="15"/>
      <c r="C28" s="25"/>
      <c r="D28" s="23"/>
      <c r="E28" s="25"/>
    </row>
    <row r="29" spans="1:5" ht="14.1" customHeight="1" x14ac:dyDescent="0.2">
      <c r="A29" s="14"/>
      <c r="B29" s="15"/>
      <c r="C29" s="25"/>
      <c r="D29" s="23"/>
      <c r="E29" s="25"/>
    </row>
    <row r="30" spans="1:5" ht="14.1" customHeight="1" x14ac:dyDescent="0.2">
      <c r="A30" s="14"/>
      <c r="B30" s="15"/>
      <c r="C30" s="25"/>
      <c r="D30" s="23"/>
      <c r="E30" s="25"/>
    </row>
    <row r="31" spans="1:5" ht="14.1" customHeight="1" x14ac:dyDescent="0.2">
      <c r="A31" s="14"/>
      <c r="B31" s="15"/>
      <c r="C31" s="25"/>
      <c r="D31" s="23"/>
      <c r="E31" s="25"/>
    </row>
    <row r="32" spans="1:5" ht="14.1" customHeight="1" x14ac:dyDescent="0.2">
      <c r="A32" s="14"/>
      <c r="B32" s="15"/>
      <c r="C32" s="25"/>
      <c r="D32" s="23"/>
      <c r="E32" s="25"/>
    </row>
    <row r="33" spans="1:5" ht="14.1" customHeight="1" x14ac:dyDescent="0.2">
      <c r="A33" s="14"/>
      <c r="B33" s="15"/>
      <c r="C33" s="25"/>
      <c r="D33" s="23"/>
      <c r="E33" s="25"/>
    </row>
    <row r="34" spans="1:5" ht="14.1" customHeight="1" x14ac:dyDescent="0.2">
      <c r="A34" s="14"/>
      <c r="B34" s="15"/>
      <c r="C34" s="25"/>
      <c r="D34" s="23"/>
      <c r="E34" s="25"/>
    </row>
    <row r="35" spans="1:5" ht="14.1" customHeight="1" x14ac:dyDescent="0.2">
      <c r="A35" s="14"/>
      <c r="B35" s="15"/>
      <c r="C35" s="25"/>
      <c r="D35" s="23"/>
      <c r="E35" s="25"/>
    </row>
    <row r="36" spans="1:5" ht="14.1" customHeight="1" x14ac:dyDescent="0.2">
      <c r="A36" s="14"/>
      <c r="B36" s="15"/>
      <c r="C36" s="25"/>
      <c r="D36" s="23"/>
      <c r="E36" s="25"/>
    </row>
    <row r="37" spans="1:5" ht="14.1" customHeight="1" x14ac:dyDescent="0.2">
      <c r="A37" s="14"/>
      <c r="B37" s="15"/>
      <c r="C37" s="25"/>
      <c r="D37" s="23"/>
      <c r="E37" s="25"/>
    </row>
    <row r="38" spans="1:5" ht="14.1" customHeight="1" x14ac:dyDescent="0.2">
      <c r="A38" s="14"/>
      <c r="B38" s="15"/>
      <c r="C38" s="25"/>
      <c r="D38" s="23"/>
      <c r="E38" s="25"/>
    </row>
    <row r="39" spans="1:5" ht="14.1" customHeight="1" x14ac:dyDescent="0.2">
      <c r="D39" s="23"/>
      <c r="E39" s="25"/>
    </row>
    <row r="40" spans="1:5" ht="14.1" customHeight="1" x14ac:dyDescent="0.2">
      <c r="D40" s="23"/>
      <c r="E40" s="25"/>
    </row>
    <row r="41" spans="1:5" ht="14.1" customHeight="1" x14ac:dyDescent="0.2">
      <c r="D41" s="23"/>
      <c r="E41" s="25"/>
    </row>
    <row r="42" spans="1:5" ht="14.1" customHeight="1" x14ac:dyDescent="0.2">
      <c r="D42" s="23"/>
      <c r="E42" s="25"/>
    </row>
    <row r="43" spans="1:5" ht="14.1" customHeight="1" x14ac:dyDescent="0.2">
      <c r="D43" s="23"/>
      <c r="E43" s="25"/>
    </row>
    <row r="44" spans="1:5" ht="14.1" customHeight="1" x14ac:dyDescent="0.2">
      <c r="D44" s="23"/>
      <c r="E44" s="25"/>
    </row>
    <row r="45" spans="1:5" ht="14.1" customHeight="1" x14ac:dyDescent="0.2">
      <c r="D45" s="23"/>
      <c r="E45" s="25"/>
    </row>
    <row r="46" spans="1:5" ht="14.1" customHeight="1" x14ac:dyDescent="0.2">
      <c r="D46" s="23"/>
      <c r="E46" s="25"/>
    </row>
    <row r="47" spans="1:5" ht="14.1" customHeight="1" thickBot="1" x14ac:dyDescent="0.25">
      <c r="D47" s="23"/>
      <c r="E47" s="25"/>
    </row>
    <row r="48" spans="1:5" ht="16.5" customHeight="1" x14ac:dyDescent="0.25">
      <c r="A48" s="54" t="s">
        <v>17</v>
      </c>
      <c r="B48" s="55">
        <v>42392</v>
      </c>
      <c r="D48" s="23"/>
      <c r="E48" s="25"/>
    </row>
    <row r="49" spans="1:5" ht="16.5" customHeight="1" thickBot="1" x14ac:dyDescent="0.3">
      <c r="A49" s="56" t="s">
        <v>18</v>
      </c>
      <c r="B49" s="57">
        <v>44583</v>
      </c>
      <c r="D49" s="23"/>
      <c r="E49" s="25"/>
    </row>
    <row r="50" spans="1:5" ht="14.1" customHeight="1" x14ac:dyDescent="0.2">
      <c r="D50" s="23"/>
      <c r="E50" s="25"/>
    </row>
    <row r="51" spans="1:5" ht="14.1" customHeight="1" x14ac:dyDescent="0.2">
      <c r="D51" s="23"/>
      <c r="E51" s="25"/>
    </row>
  </sheetData>
  <sheetProtection algorithmName="SHA-512" hashValue="lhzM+XzV9i8V2mb1QlZp+r65tq7CTpWaO7uq/1u6b3Giwvj+Ug7ihIRQQKec2oihhp7mo3HH5CKoW09lA2w4jw==" saltValue="sSJbiJilxCUqJruD6fUEDQ==" spinCount="100000" sheet="1" objects="1" scenarios="1"/>
  <mergeCells count="1">
    <mergeCell ref="A2:E4"/>
  </mergeCells>
  <phoneticPr fontId="1" type="noConversion"/>
  <pageMargins left="0.25" right="0.25" top="0.75" bottom="0.75" header="0.3" footer="0.3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41"/>
  <sheetViews>
    <sheetView workbookViewId="0">
      <selection activeCell="C8" sqref="C8"/>
    </sheetView>
  </sheetViews>
  <sheetFormatPr baseColWidth="10" defaultRowHeight="12.75" x14ac:dyDescent="0.2"/>
  <cols>
    <col min="1" max="1" width="20.7109375" customWidth="1"/>
  </cols>
  <sheetData>
    <row r="1" spans="1:3" x14ac:dyDescent="0.2">
      <c r="A1" s="14"/>
      <c r="B1" s="15" t="s">
        <v>19</v>
      </c>
      <c r="C1" s="25"/>
    </row>
    <row r="2" spans="1:3" x14ac:dyDescent="0.2">
      <c r="A2" s="14"/>
      <c r="B2" s="15" t="s">
        <v>2</v>
      </c>
      <c r="C2" s="25" t="s">
        <v>8</v>
      </c>
    </row>
    <row r="3" spans="1:3" x14ac:dyDescent="0.2">
      <c r="A3" s="16" t="s">
        <v>9</v>
      </c>
      <c r="B3" s="17">
        <v>0.2</v>
      </c>
      <c r="C3" s="25">
        <v>410</v>
      </c>
    </row>
    <row r="4" spans="1:3" x14ac:dyDescent="0.2">
      <c r="A4" s="16" t="s">
        <v>9</v>
      </c>
      <c r="B4" s="17">
        <v>0.2</v>
      </c>
      <c r="C4" s="25">
        <v>655</v>
      </c>
    </row>
    <row r="5" spans="1:3" x14ac:dyDescent="0.2">
      <c r="A5" s="16" t="s">
        <v>9</v>
      </c>
      <c r="B5" s="17">
        <v>0.26500000000000001</v>
      </c>
      <c r="C5" s="25">
        <v>655</v>
      </c>
    </row>
    <row r="6" spans="1:3" x14ac:dyDescent="0.2">
      <c r="A6" s="18" t="s">
        <v>9</v>
      </c>
      <c r="B6" s="19">
        <v>0.26500000000000001</v>
      </c>
      <c r="C6" s="25">
        <v>410</v>
      </c>
    </row>
    <row r="7" spans="1:3" x14ac:dyDescent="0.2">
      <c r="A7" s="11" t="s">
        <v>10</v>
      </c>
      <c r="B7" s="20">
        <f>('F-GRRO'!B15)/100</f>
        <v>0.23655653042094787</v>
      </c>
      <c r="C7" s="27">
        <f>'F-GRRO'!C14</f>
        <v>655.16000000000008</v>
      </c>
    </row>
    <row r="8" spans="1:3" x14ac:dyDescent="0.2">
      <c r="A8" s="11" t="s">
        <v>12</v>
      </c>
      <c r="B8" s="12">
        <f>('F-GRRO'!E14-'F-GRRO'!E12)/('F-GRRO'!C14-'F-GRRO'!C12)</f>
        <v>0.22839380732431533</v>
      </c>
      <c r="C8" s="26">
        <f>'F-GRRO'!C14-'F-GRRO'!C12</f>
        <v>606.20000000000005</v>
      </c>
    </row>
    <row r="12" spans="1:3" x14ac:dyDescent="0.2">
      <c r="B12" s="7"/>
    </row>
    <row r="13" spans="1:3" x14ac:dyDescent="0.2">
      <c r="B13" s="7"/>
      <c r="C13" s="7"/>
    </row>
    <row r="14" spans="1:3" x14ac:dyDescent="0.2">
      <c r="A14" s="8"/>
      <c r="B14" s="9"/>
      <c r="C14" s="10"/>
    </row>
    <row r="15" spans="1:3" x14ac:dyDescent="0.2">
      <c r="A15" s="8"/>
      <c r="B15" s="9"/>
      <c r="C15" s="10"/>
    </row>
    <row r="16" spans="1:3" x14ac:dyDescent="0.2">
      <c r="A16" s="8"/>
      <c r="B16" s="9"/>
      <c r="C16" s="10"/>
    </row>
    <row r="17" spans="1:3" x14ac:dyDescent="0.2">
      <c r="A17" s="8"/>
      <c r="B17" s="9"/>
      <c r="C17" s="10"/>
    </row>
    <row r="18" spans="1:3" x14ac:dyDescent="0.2">
      <c r="A18" s="1"/>
      <c r="B18" s="1"/>
      <c r="C18" s="1"/>
    </row>
    <row r="19" spans="1:3" x14ac:dyDescent="0.2">
      <c r="A19" s="11"/>
      <c r="B19" s="12"/>
      <c r="C19" s="13"/>
    </row>
    <row r="22" spans="1:3" x14ac:dyDescent="0.2">
      <c r="A22" s="14"/>
      <c r="B22" s="15"/>
      <c r="C22" s="25"/>
    </row>
    <row r="23" spans="1:3" x14ac:dyDescent="0.2">
      <c r="A23" s="14"/>
      <c r="B23" s="15"/>
      <c r="C23" s="25"/>
    </row>
    <row r="24" spans="1:3" x14ac:dyDescent="0.2">
      <c r="A24" s="16"/>
      <c r="B24" s="17"/>
      <c r="C24" s="25"/>
    </row>
    <row r="25" spans="1:3" x14ac:dyDescent="0.2">
      <c r="A25" s="16"/>
      <c r="B25" s="17"/>
      <c r="C25" s="25"/>
    </row>
    <row r="26" spans="1:3" x14ac:dyDescent="0.2">
      <c r="A26" s="16"/>
      <c r="B26" s="17"/>
      <c r="C26" s="25"/>
    </row>
    <row r="27" spans="1:3" x14ac:dyDescent="0.2">
      <c r="A27" s="16"/>
      <c r="B27" s="17"/>
      <c r="C27" s="25"/>
    </row>
    <row r="28" spans="1:3" x14ac:dyDescent="0.2">
      <c r="A28" s="18"/>
      <c r="B28" s="19"/>
      <c r="C28" s="26"/>
    </row>
    <row r="29" spans="1:3" x14ac:dyDescent="0.2">
      <c r="A29" s="11"/>
      <c r="B29" s="20"/>
      <c r="C29" s="27"/>
    </row>
    <row r="30" spans="1:3" x14ac:dyDescent="0.2">
      <c r="A30" s="11"/>
      <c r="B30" s="12"/>
      <c r="C30" s="26"/>
    </row>
    <row r="33" spans="1:3" x14ac:dyDescent="0.2">
      <c r="A33" s="70"/>
      <c r="B33" s="71"/>
      <c r="C33" s="71"/>
    </row>
    <row r="34" spans="1:3" x14ac:dyDescent="0.2">
      <c r="A34" s="14"/>
      <c r="B34" s="15"/>
      <c r="C34" s="25"/>
    </row>
    <row r="35" spans="1:3" x14ac:dyDescent="0.2">
      <c r="A35" s="16"/>
      <c r="B35" s="17"/>
      <c r="C35" s="25"/>
    </row>
    <row r="36" spans="1:3" x14ac:dyDescent="0.2">
      <c r="A36" s="16"/>
      <c r="B36" s="17"/>
      <c r="C36" s="25"/>
    </row>
    <row r="37" spans="1:3" x14ac:dyDescent="0.2">
      <c r="A37" s="16"/>
      <c r="B37" s="17"/>
      <c r="C37" s="25"/>
    </row>
    <row r="38" spans="1:3" x14ac:dyDescent="0.2">
      <c r="A38" s="16"/>
      <c r="B38" s="17"/>
      <c r="C38" s="25"/>
    </row>
    <row r="39" spans="1:3" x14ac:dyDescent="0.2">
      <c r="A39" s="18"/>
      <c r="B39" s="19"/>
      <c r="C39" s="26"/>
    </row>
    <row r="40" spans="1:3" x14ac:dyDescent="0.2">
      <c r="A40" s="11"/>
      <c r="B40" s="20"/>
      <c r="C40" s="27"/>
    </row>
    <row r="41" spans="1:3" x14ac:dyDescent="0.2">
      <c r="A41" s="11"/>
      <c r="B41" s="12"/>
      <c r="C41" s="26"/>
    </row>
  </sheetData>
  <sheetProtection algorithmName="SHA-512" hashValue="6P6WOYXzlnOL3xs3FPw8v3ucMzQJ1iJ1CecCwkm6Bq2aUn8w0RTItSomoWD+G7+O/y3PnCrb146CpSYbO8EFNQ==" saltValue="bKtN4mxs45ut24FkZa0fRA==" spinCount="100000" sheet="1" objects="1" scenarios="1"/>
  <mergeCells count="1">
    <mergeCell ref="A33:C33"/>
  </mergeCells>
  <phoneticPr fontId="1" type="noConversion"/>
  <printOptions headings="1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F-GRRO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</dc:creator>
  <cp:lastModifiedBy>philou</cp:lastModifiedBy>
  <cp:lastPrinted>2011-10-19T19:00:51Z</cp:lastPrinted>
  <dcterms:created xsi:type="dcterms:W3CDTF">2002-04-15T19:58:37Z</dcterms:created>
  <dcterms:modified xsi:type="dcterms:W3CDTF">2016-12-10T19:08:50Z</dcterms:modified>
</cp:coreProperties>
</file>